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es mich!" sheetId="2" r:id="rId1"/>
    <sheet name="Tabelle1" sheetId="1" r:id="rId2"/>
  </sheets>
  <externalReferences>
    <externalReference r:id="rId3"/>
  </externalReferences>
  <definedNames>
    <definedName name="AusgabenBWA">[1]Einstellungen!$D$15:$D$44</definedName>
    <definedName name="AusgabenEÜR">[1]Einstellungen!$D$52:$D$71</definedName>
    <definedName name="EinnahmenBWA">[1]Einstellungen!$D$3:$D$12</definedName>
    <definedName name="EinnahmenEÜR">[1]Einstellungen!$D$47:$D$49</definedName>
    <definedName name="fotokpl" localSheetId="0" hidden="1">{#N/A,#N/A,TRUE,"Planung";#N/A,#N/A,TRUE,"System";#N/A,#N/A,TRUE,"Lohn";#N/A,#N/A,TRUE,"Handel";#N/A,#N/A,TRUE,"DBR"}</definedName>
    <definedName name="fotokpl" hidden="1">{#N/A,#N/A,TRUE,"Planung";#N/A,#N/A,TRUE,"System";#N/A,#N/A,TRUE,"Lohn";#N/A,#N/A,TRUE,"Handel";#N/A,#N/A,TRUE,"DBR"}</definedName>
    <definedName name="Land">'[1]VPMA-Datenbasis'!$A$5:$A$257</definedName>
    <definedName name="test" localSheetId="0" hidden="1">{#N/A,#N/A,TRUE,"Planung";#N/A,#N/A,TRUE,"System";#N/A,#N/A,TRUE,"Lohn";#N/A,#N/A,TRUE,"Handel";#N/A,#N/A,TRUE,"DBR"}</definedName>
    <definedName name="test" hidden="1">{#N/A,#N/A,TRUE,"Planung";#N/A,#N/A,TRUE,"System";#N/A,#N/A,TRUE,"Lohn";#N/A,#N/A,TRUE,"Handel";#N/A,#N/A,TRUE,"DBR"}</definedName>
    <definedName name="wrn.FOTOKPL." localSheetId="0" hidden="1">{#N/A,#N/A,TRUE,"Planung";#N/A,#N/A,TRUE,"System";#N/A,#N/A,TRUE,"Lohn";#N/A,#N/A,TRUE,"Handel";#N/A,#N/A,TRUE,"DBR"}</definedName>
    <definedName name="wrn.FOTOKPL." hidden="1">{#N/A,#N/A,TRUE,"Planung";#N/A,#N/A,TRUE,"System";#N/A,#N/A,TRUE,"Lohn";#N/A,#N/A,TRUE,"Handel";#N/A,#N/A,TRUE,"DBR"}</definedName>
  </definedNames>
  <calcPr calcId="152511"/>
</workbook>
</file>

<file path=xl/calcChain.xml><?xml version="1.0" encoding="utf-8"?>
<calcChain xmlns="http://schemas.openxmlformats.org/spreadsheetml/2006/main">
  <c r="D74" i="1" l="1"/>
  <c r="E74" i="1" s="1"/>
  <c r="C73" i="1"/>
  <c r="C75" i="1" s="1"/>
  <c r="C76" i="1" s="1"/>
  <c r="D66" i="1"/>
  <c r="E66" i="1" s="1"/>
  <c r="C65" i="1"/>
  <c r="C67" i="1" s="1"/>
  <c r="C68" i="1" s="1"/>
  <c r="C57" i="1"/>
  <c r="C59" i="1" s="1"/>
  <c r="C60" i="1" s="1"/>
  <c r="C54" i="1"/>
  <c r="D58" i="1"/>
  <c r="E58" i="1" s="1"/>
  <c r="D53" i="1"/>
  <c r="F53" i="1" s="1"/>
  <c r="D43" i="1"/>
  <c r="E43" i="1" s="1"/>
  <c r="C42" i="1"/>
  <c r="C44" i="1" s="1"/>
  <c r="C45" i="1" s="1"/>
  <c r="C34" i="1"/>
  <c r="D34" i="1" s="1"/>
  <c r="F34" i="1" s="1"/>
  <c r="D35" i="1"/>
  <c r="E35" i="1" s="1"/>
  <c r="C31" i="1"/>
  <c r="D30" i="1"/>
  <c r="D31" i="1" s="1"/>
  <c r="C22" i="1"/>
  <c r="D21" i="1"/>
  <c r="F21" i="1" s="1"/>
  <c r="C16" i="1"/>
  <c r="D15" i="1"/>
  <c r="F15" i="1" s="1"/>
  <c r="C10" i="1"/>
  <c r="D9" i="1"/>
  <c r="D10" i="1" s="1"/>
  <c r="C6" i="1"/>
  <c r="D5" i="1"/>
  <c r="F5" i="1" s="1"/>
  <c r="D54" i="1" l="1"/>
  <c r="E54" i="1" s="1"/>
  <c r="D73" i="1"/>
  <c r="D65" i="1"/>
  <c r="D57" i="1"/>
  <c r="D42" i="1"/>
  <c r="C36" i="1"/>
  <c r="C37" i="1" s="1"/>
  <c r="D36" i="1"/>
  <c r="E31" i="1"/>
  <c r="D16" i="1"/>
  <c r="E16" i="1" s="1"/>
  <c r="D22" i="1"/>
  <c r="E22" i="1" s="1"/>
  <c r="F30" i="1"/>
  <c r="E10" i="1"/>
  <c r="F9" i="1"/>
  <c r="D6" i="1"/>
  <c r="E6" i="1" s="1"/>
  <c r="E38" i="1" l="1"/>
  <c r="E46" i="1"/>
  <c r="E69" i="1"/>
  <c r="E61" i="1"/>
  <c r="E77" i="1"/>
  <c r="D75" i="1"/>
  <c r="F73" i="1"/>
  <c r="D67" i="1"/>
  <c r="F65" i="1"/>
  <c r="D59" i="1"/>
  <c r="F57" i="1"/>
  <c r="D44" i="1"/>
  <c r="F42" i="1"/>
  <c r="D37" i="1"/>
  <c r="E37" i="1" s="1"/>
  <c r="E39" i="1" s="1"/>
  <c r="F36" i="1"/>
  <c r="E36" i="1"/>
  <c r="E17" i="1"/>
  <c r="E18" i="1" s="1"/>
  <c r="E23" i="1"/>
  <c r="E24" i="1" s="1"/>
  <c r="E11" i="1"/>
  <c r="E12" i="1" s="1"/>
  <c r="F75" i="1" l="1"/>
  <c r="E75" i="1"/>
  <c r="D76" i="1"/>
  <c r="E76" i="1" s="1"/>
  <c r="F67" i="1"/>
  <c r="E67" i="1"/>
  <c r="D68" i="1"/>
  <c r="F59" i="1"/>
  <c r="E59" i="1"/>
  <c r="D60" i="1"/>
  <c r="E60" i="1" s="1"/>
  <c r="E62" i="1" s="1"/>
  <c r="F44" i="1"/>
  <c r="E44" i="1"/>
  <c r="D45" i="1"/>
  <c r="E45" i="1" s="1"/>
  <c r="E47" i="1" s="1"/>
  <c r="E68" i="1" l="1"/>
  <c r="E70" i="1" s="1"/>
  <c r="E78" i="1"/>
</calcChain>
</file>

<file path=xl/sharedStrings.xml><?xml version="1.0" encoding="utf-8"?>
<sst xmlns="http://schemas.openxmlformats.org/spreadsheetml/2006/main" count="94" uniqueCount="36">
  <si>
    <t>zu versteuerndes Einkommen</t>
  </si>
  <si>
    <t>Summe</t>
  </si>
  <si>
    <t>Korrektur</t>
  </si>
  <si>
    <t>zu versteuerndes Einkommen nach Korrektur</t>
  </si>
  <si>
    <t>Beispiel A-1</t>
  </si>
  <si>
    <t>Beispiel A-2</t>
  </si>
  <si>
    <t>Beispiel B-1</t>
  </si>
  <si>
    <t>Beispiel B-2</t>
  </si>
  <si>
    <t>Differenz 2016 / 2015</t>
  </si>
  <si>
    <t>Steuer aus Beispiel B-1</t>
  </si>
  <si>
    <t>Einkommensteuer + Solidaritätszuschlag</t>
  </si>
  <si>
    <t>Steuer aus Beispiel A-1</t>
  </si>
  <si>
    <t>Steuer-Unterschied zu Beispiel A-1</t>
  </si>
  <si>
    <t>Steuer-Unterschied zu Beispiel B-1</t>
  </si>
  <si>
    <t>Beispiel C-1</t>
  </si>
  <si>
    <t>Beispiel C-2</t>
  </si>
  <si>
    <t>Steuer aus Beispiel C-1</t>
  </si>
  <si>
    <t>Steuer-Unterschied zu Beispiel C-1</t>
  </si>
  <si>
    <t>Beispiel C: auf ein schwaches Wirtschaftsjahr folgt ein gutes</t>
  </si>
  <si>
    <t>Beispiel A-3</t>
  </si>
  <si>
    <t>Beispiel A-4</t>
  </si>
  <si>
    <t>Beispiel A: Erläuterung der Systematik</t>
  </si>
  <si>
    <t>Beispiel B-3</t>
  </si>
  <si>
    <t>Beispiel B: auf ein gutes Wirtschaftsjahr folgt ein schwaches</t>
  </si>
  <si>
    <t>Beispiel C-3</t>
  </si>
  <si>
    <t>Beispiel C-4</t>
  </si>
  <si>
    <t>Mehr Tools &amp; Tipps für Gründer &amp; Jungunternehmer sowie Kontaktmöglichkeiten finden Sie unter:</t>
  </si>
  <si>
    <t>www.pierretunger.com</t>
  </si>
  <si>
    <t>Bleiben Sie auf dem Laufenden und abonnieren Sie meinen Newsletter:</t>
  </si>
  <si>
    <t>http://www.pierretunger.com/cms/newsletter/</t>
  </si>
  <si>
    <t>Haftungsausschluss</t>
  </si>
  <si>
    <t>Es wird  keine Haftung für Funktionalität, Aktualität oder Vollständigkeit der Tabelle übernommen.</t>
  </si>
  <si>
    <t>Das Verwenden der Tabelle geschieht auf eigene Verantwortung.</t>
  </si>
  <si>
    <t>Die Tabelle, die Bedienungsanleitung, Beiträge auf meiner Website oder sonstige Veröffentlichungen von mir stellen in keinster Weise eine Steuerberatung dar.</t>
  </si>
  <si>
    <t>Frohes Schaffen … Pierre</t>
  </si>
  <si>
    <t>Excel-Vorlage-Steueroptimierung-durch-Gewinnverschiebung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</si>
</sst>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0" fontId="0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164" fontId="0" fillId="0" borderId="4" xfId="0" applyNumberFormat="1" applyFont="1" applyBorder="1"/>
    <xf numFmtId="164" fontId="0" fillId="0" borderId="3" xfId="1" applyNumberFormat="1" applyFont="1" applyFill="1" applyBorder="1" applyProtection="1"/>
    <xf numFmtId="0" fontId="2" fillId="0" borderId="0" xfId="0" applyFont="1" applyFill="1" applyBorder="1"/>
    <xf numFmtId="164" fontId="0" fillId="4" borderId="3" xfId="0" applyNumberFormat="1" applyFont="1" applyFill="1" applyBorder="1"/>
    <xf numFmtId="0" fontId="2" fillId="0" borderId="3" xfId="0" applyFont="1" applyBorder="1"/>
    <xf numFmtId="164" fontId="1" fillId="0" borderId="1" xfId="1" applyNumberFormat="1" applyFont="1" applyFill="1" applyBorder="1"/>
    <xf numFmtId="164" fontId="1" fillId="0" borderId="3" xfId="1" applyNumberFormat="1" applyFont="1" applyFill="1" applyBorder="1" applyProtection="1"/>
    <xf numFmtId="164" fontId="0" fillId="7" borderId="3" xfId="0" applyNumberFormat="1" applyFont="1" applyFill="1" applyBorder="1"/>
    <xf numFmtId="164" fontId="0" fillId="3" borderId="1" xfId="0" applyNumberFormat="1" applyFont="1" applyFill="1" applyBorder="1"/>
    <xf numFmtId="164" fontId="0" fillId="6" borderId="1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8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7" fillId="9" borderId="0" xfId="2" applyFont="1" applyFill="1"/>
    <xf numFmtId="0" fontId="8" fillId="9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9" borderId="0" xfId="0" applyFont="1" applyFill="1"/>
    <xf numFmtId="0" fontId="9" fillId="9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9" borderId="0" xfId="0" applyFont="1" applyFill="1"/>
    <xf numFmtId="0" fontId="7" fillId="9" borderId="0" xfId="2" applyFont="1" applyFill="1" applyAlignment="1">
      <alignment horizontal="left" vertical="top" wrapText="1"/>
    </xf>
    <xf numFmtId="0" fontId="8" fillId="3" borderId="0" xfId="0" applyFont="1" applyFill="1"/>
    <xf numFmtId="0" fontId="8" fillId="3" borderId="0" xfId="0" applyFont="1" applyFill="1" applyAlignment="1">
      <alignment horizontal="left" vertical="top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_WORK\1_Leistung\digitale-Produkte\1-Verkaufsfertig\E&#220;R-2016\_E&#220;R-2016-KU\Rohdateien\E&#220;R-2016-Kleinunternehmer-blan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s mich!"/>
      <sheetName val="Einstellungen"/>
      <sheetName val="Einn"/>
      <sheetName val="Ausg"/>
      <sheetName val="Bewirt"/>
      <sheetName val="VPMA - pausch.FK"/>
      <sheetName val="VPMA-Datenbasis"/>
      <sheetName val="GWG-Sammelp"/>
      <sheetName val="Anlageverm"/>
      <sheetName val="ESt.Zahl"/>
      <sheetName val="pr.Ausg"/>
      <sheetName val="BWA"/>
      <sheetName val="EÜR"/>
      <sheetName val="Privatentn"/>
      <sheetName val="Arbeitszimmer"/>
    </sheetNames>
    <sheetDataSet>
      <sheetData sheetId="0" refreshError="1"/>
      <sheetData sheetId="1">
        <row r="3">
          <cell r="D3" t="str">
            <v>Beratung</v>
          </cell>
        </row>
        <row r="4">
          <cell r="D4" t="str">
            <v>Projektmanagement</v>
          </cell>
        </row>
        <row r="5">
          <cell r="D5" t="str">
            <v>Schulung</v>
          </cell>
        </row>
        <row r="6">
          <cell r="D6" t="str">
            <v>Handel</v>
          </cell>
        </row>
        <row r="7">
          <cell r="D7" t="str">
            <v>sonstige</v>
          </cell>
        </row>
        <row r="8">
          <cell r="D8" t="str">
            <v>weitere Einnahme-Arten 1</v>
          </cell>
        </row>
        <row r="9">
          <cell r="D9" t="str">
            <v>weitere Einnahme-Arten 2</v>
          </cell>
        </row>
        <row r="10">
          <cell r="D10" t="str">
            <v>weitere Einnahme-Arten 3</v>
          </cell>
        </row>
        <row r="11">
          <cell r="D11" t="str">
            <v>weitere Einnahme-Arten 4</v>
          </cell>
        </row>
        <row r="12">
          <cell r="D12" t="str">
            <v>weitere Einnahme-Arten 5</v>
          </cell>
        </row>
        <row r="15">
          <cell r="D15" t="str">
            <v>Waren, Rohstoffe, Hilfsstoffe</v>
          </cell>
        </row>
        <row r="16">
          <cell r="D16" t="str">
            <v>Fremdleistungen</v>
          </cell>
        </row>
        <row r="17">
          <cell r="D17" t="str">
            <v>Personalkosten</v>
          </cell>
        </row>
        <row r="18">
          <cell r="D18" t="str">
            <v>Geringwertige Wirtschaftsgüter (GWG)</v>
          </cell>
        </row>
        <row r="19">
          <cell r="D19" t="str">
            <v>Raumkosten</v>
          </cell>
        </row>
        <row r="20">
          <cell r="D20" t="str">
            <v>Telekommunikationskosten - Festnetz / Internetanschluss</v>
          </cell>
        </row>
        <row r="21">
          <cell r="D21" t="str">
            <v>Telekommunikationskosten - Mobilfunkvertrag</v>
          </cell>
        </row>
        <row r="22">
          <cell r="D22" t="str">
            <v>Übernachtungs- und Reisenebenkosten bei Geschäftsreisen</v>
          </cell>
        </row>
        <row r="23">
          <cell r="D23" t="str">
            <v>Fortbildungskosten (ohne Reisekosten)</v>
          </cell>
        </row>
        <row r="24">
          <cell r="D24" t="str">
            <v>Rechts- &amp; Steuerberatung, Buchführung</v>
          </cell>
        </row>
        <row r="25">
          <cell r="D25" t="str">
            <v>Miete / Leasing für bewegliche Wirtschaftsgüter (ohne Kfz)</v>
          </cell>
        </row>
        <row r="26">
          <cell r="D26" t="str">
            <v>Beiträge, Gebühren, Abgaben, Versich. (ohne Gebäude und Kfz)</v>
          </cell>
        </row>
        <row r="27">
          <cell r="D27" t="str">
            <v>Werbekosten</v>
          </cell>
        </row>
        <row r="28">
          <cell r="D28" t="str">
            <v>Schuldzinsen</v>
          </cell>
        </row>
        <row r="29">
          <cell r="D29" t="str">
            <v>übrige Betriebsausgaben</v>
          </cell>
        </row>
        <row r="30">
          <cell r="D30" t="str">
            <v>Geschenke</v>
          </cell>
        </row>
        <row r="31">
          <cell r="D31" t="str">
            <v>Kfz-Kosten / Z - MM 3</v>
          </cell>
        </row>
        <row r="32">
          <cell r="D32" t="str">
            <v>Kfz-Kosten / Z - MM 4</v>
          </cell>
        </row>
        <row r="33">
          <cell r="D33" t="str">
            <v>Kfz-Kosten / sonstige Fahrzeuge</v>
          </cell>
        </row>
        <row r="34">
          <cell r="D34" t="str">
            <v>weitere Ausgabe-Arten 1</v>
          </cell>
        </row>
        <row r="35">
          <cell r="D35" t="str">
            <v>weitere Ausgabe-Arten 2</v>
          </cell>
        </row>
        <row r="36">
          <cell r="D36" t="str">
            <v>weitere Ausgabe-Arten 3</v>
          </cell>
        </row>
        <row r="37">
          <cell r="D37" t="str">
            <v>weitere Ausgabe-Arten 4</v>
          </cell>
        </row>
        <row r="38">
          <cell r="D38" t="str">
            <v>weitere Ausgabe-Arten 5</v>
          </cell>
        </row>
        <row r="39">
          <cell r="D39" t="str">
            <v>weitere Ausgabe-Arten 6</v>
          </cell>
        </row>
        <row r="40">
          <cell r="D40" t="str">
            <v>weitere Ausgabe-Arten 7</v>
          </cell>
        </row>
        <row r="41">
          <cell r="D41" t="str">
            <v>weitere Ausgabe-Arten 8</v>
          </cell>
        </row>
        <row r="42">
          <cell r="D42" t="str">
            <v>weitere Ausgabe-Arten 9</v>
          </cell>
        </row>
        <row r="43">
          <cell r="D43" t="str">
            <v>weitere Ausgabe-Arten 10</v>
          </cell>
        </row>
        <row r="44">
          <cell r="D44" t="str">
            <v>weitere Ausgabe-Arten 11</v>
          </cell>
        </row>
        <row r="47">
          <cell r="D47" t="str">
            <v>Betriebseinnahmen als umsatzsteuerlicher Kleinunternehmer nach § 19 Abs. 1 UStG</v>
          </cell>
        </row>
        <row r="48">
          <cell r="D48" t="str">
            <v>nicht steuerbare Umsätze sowie Umsätze nach § 19 Abs. 3 Satz 1 Nr. 1 und 2 UStG</v>
          </cell>
        </row>
        <row r="49">
          <cell r="D49" t="str">
            <v>Veräußerung oder Entnahme von Anlagevermögen</v>
          </cell>
        </row>
        <row r="52">
          <cell r="D52" t="str">
            <v>Waren, Rohstoffe, Hilfsstoffe</v>
          </cell>
        </row>
        <row r="53">
          <cell r="D53" t="str">
            <v>Fremdleistungen</v>
          </cell>
        </row>
        <row r="54">
          <cell r="D54" t="str">
            <v>Personalkosten</v>
          </cell>
        </row>
        <row r="55">
          <cell r="D55" t="str">
            <v>Geringwertige Wirtschaftsgüter (GWG)</v>
          </cell>
        </row>
        <row r="56">
          <cell r="D56" t="str">
            <v>Raumkosten - Miete / Pacht für Geschäftsräume &amp; betriebl. genutzte Grundst.</v>
          </cell>
        </row>
        <row r="57">
          <cell r="D57" t="str">
            <v>Raumkosten - Sonstige Aufwendungen für betriebl. genutzte Grundstücke</v>
          </cell>
        </row>
        <row r="58">
          <cell r="D58" t="str">
            <v>Telekommunikationskosten</v>
          </cell>
        </row>
        <row r="59">
          <cell r="D59" t="str">
            <v>Übernachtungs- und Reisenebenkosten bei Geschäftsreisen</v>
          </cell>
        </row>
        <row r="60">
          <cell r="D60" t="str">
            <v>Fortbildungskosten (ohne Reisekosten)</v>
          </cell>
        </row>
        <row r="61">
          <cell r="D61" t="str">
            <v>Rechts- &amp; Steuerberatung, Buchführung</v>
          </cell>
        </row>
        <row r="62">
          <cell r="D62" t="str">
            <v>Miete / Leasing für bewegliche Wirtschaftsgüter (ohne Kfz)</v>
          </cell>
        </row>
        <row r="63">
          <cell r="D63" t="str">
            <v>Beiträge, Gebühren, Abgaben, Versich. (ohne Gebäude und Kfz)</v>
          </cell>
        </row>
        <row r="64">
          <cell r="D64" t="str">
            <v>Werbekosten</v>
          </cell>
        </row>
        <row r="65">
          <cell r="D65" t="str">
            <v>Schuldzinsen zur Finanzierung von Anlagevermögen</v>
          </cell>
        </row>
        <row r="66">
          <cell r="D66" t="str">
            <v>Schuldzinsen - übrige</v>
          </cell>
        </row>
        <row r="67">
          <cell r="D67" t="str">
            <v>übrige, unbeschränkt abziehbare Betriebsausgaben</v>
          </cell>
        </row>
        <row r="68">
          <cell r="D68" t="str">
            <v>Geschenke</v>
          </cell>
        </row>
        <row r="69">
          <cell r="D69" t="str">
            <v>Kfz: Leasingkosten</v>
          </cell>
        </row>
        <row r="70">
          <cell r="D70" t="str">
            <v>Kfz: Steuern, Versicherung, Maut</v>
          </cell>
        </row>
        <row r="71">
          <cell r="D71" t="str">
            <v>Kfz: Sonstige tatsächliche Fahrtkosten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5">
          <cell r="A5" t="str">
            <v>Afghanistan</v>
          </cell>
        </row>
        <row r="6">
          <cell r="A6" t="str">
            <v>Ägypten</v>
          </cell>
        </row>
        <row r="7">
          <cell r="A7" t="str">
            <v>Äthiopien</v>
          </cell>
        </row>
        <row r="8">
          <cell r="A8" t="str">
            <v>Äquatorialguinea</v>
          </cell>
        </row>
        <row r="9">
          <cell r="A9" t="str">
            <v>Albanien</v>
          </cell>
        </row>
        <row r="10">
          <cell r="A10" t="str">
            <v>Algerien</v>
          </cell>
        </row>
        <row r="11">
          <cell r="A11" t="str">
            <v>Andorra</v>
          </cell>
        </row>
        <row r="12">
          <cell r="A12" t="str">
            <v>Angola</v>
          </cell>
        </row>
        <row r="13">
          <cell r="A13" t="str">
            <v>Antigua und Barbuda</v>
          </cell>
        </row>
        <row r="14">
          <cell r="A14" t="str">
            <v>Argentinien</v>
          </cell>
        </row>
        <row r="15">
          <cell r="A15" t="str">
            <v>Armenien</v>
          </cell>
        </row>
        <row r="16">
          <cell r="A16" t="str">
            <v>Aserbaidschan</v>
          </cell>
        </row>
        <row r="17">
          <cell r="A17" t="str">
            <v>Australien</v>
          </cell>
        </row>
        <row r="18">
          <cell r="A18" t="str">
            <v>– Canberra</v>
          </cell>
        </row>
        <row r="19">
          <cell r="A19" t="str">
            <v>– Sydney</v>
          </cell>
        </row>
        <row r="20">
          <cell r="A20" t="str">
            <v>– im übrigen Australien</v>
          </cell>
        </row>
        <row r="21">
          <cell r="A21" t="str">
            <v>Bahrain</v>
          </cell>
        </row>
        <row r="22">
          <cell r="A22" t="str">
            <v>Bangladesch</v>
          </cell>
        </row>
        <row r="23">
          <cell r="A23" t="str">
            <v>Barbados</v>
          </cell>
        </row>
        <row r="24">
          <cell r="A24" t="str">
            <v>Belgien</v>
          </cell>
        </row>
        <row r="25">
          <cell r="A25" t="str">
            <v>Benin</v>
          </cell>
        </row>
        <row r="26">
          <cell r="A26" t="str">
            <v>Bolivien</v>
          </cell>
        </row>
        <row r="27">
          <cell r="A27" t="str">
            <v>Bosnien und Herzegowina</v>
          </cell>
        </row>
        <row r="28">
          <cell r="A28" t="str">
            <v>Botsuana</v>
          </cell>
        </row>
        <row r="29">
          <cell r="A29" t="str">
            <v>Brasilien</v>
          </cell>
        </row>
        <row r="30">
          <cell r="A30" t="str">
            <v>– Brasilia</v>
          </cell>
        </row>
        <row r="31">
          <cell r="A31" t="str">
            <v>– Rio de Janeiro</v>
          </cell>
        </row>
        <row r="32">
          <cell r="A32" t="str">
            <v>– Sao Paulo</v>
          </cell>
        </row>
        <row r="33">
          <cell r="A33" t="str">
            <v>– im übrigen Brasilien</v>
          </cell>
        </row>
        <row r="34">
          <cell r="A34" t="str">
            <v>Brunei</v>
          </cell>
        </row>
        <row r="35">
          <cell r="A35" t="str">
            <v>Bulgarien</v>
          </cell>
        </row>
        <row r="36">
          <cell r="A36" t="str">
            <v>Burkina Faso</v>
          </cell>
        </row>
        <row r="37">
          <cell r="A37" t="str">
            <v>Burundi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– Chengdu</v>
          </cell>
        </row>
        <row r="41">
          <cell r="A41" t="str">
            <v>– Hongkong</v>
          </cell>
        </row>
        <row r="42">
          <cell r="A42" t="str">
            <v>– Peking</v>
          </cell>
        </row>
        <row r="43">
          <cell r="A43" t="str">
            <v>– Shanghai</v>
          </cell>
        </row>
        <row r="44">
          <cell r="A44" t="str">
            <v>– im übrigen China</v>
          </cell>
        </row>
        <row r="45">
          <cell r="A45" t="str">
            <v>Costa Rica</v>
          </cell>
        </row>
        <row r="46">
          <cell r="A46" t="str">
            <v>Côte d’Ivoire</v>
          </cell>
        </row>
        <row r="47">
          <cell r="A47" t="str">
            <v>Dänemark</v>
          </cell>
        </row>
        <row r="48">
          <cell r="A48" t="str">
            <v>Deutschland</v>
          </cell>
        </row>
        <row r="49">
          <cell r="A49" t="str">
            <v>Dominica</v>
          </cell>
        </row>
        <row r="50">
          <cell r="A50" t="str">
            <v>Dominikanische Republik</v>
          </cell>
        </row>
        <row r="51">
          <cell r="A51" t="str">
            <v>Dschibuti</v>
          </cell>
        </row>
        <row r="52">
          <cell r="A52" t="str">
            <v>Ecuador</v>
          </cell>
        </row>
        <row r="53">
          <cell r="A53" t="str">
            <v>El Salvador</v>
          </cell>
        </row>
        <row r="54">
          <cell r="A54" t="str">
            <v>Eritrea</v>
          </cell>
        </row>
        <row r="55">
          <cell r="A55" t="str">
            <v>Estland</v>
          </cell>
        </row>
        <row r="56">
          <cell r="A56" t="str">
            <v>Fidschi</v>
          </cell>
        </row>
        <row r="57">
          <cell r="A57" t="str">
            <v>Finnland</v>
          </cell>
        </row>
        <row r="58">
          <cell r="A58" t="str">
            <v>Frankreich</v>
          </cell>
        </row>
        <row r="59">
          <cell r="A59" t="str">
            <v>– Lyon</v>
          </cell>
        </row>
        <row r="60">
          <cell r="A60" t="str">
            <v>– Marseille</v>
          </cell>
        </row>
        <row r="61">
          <cell r="A61" t="str">
            <v>– Paris sowie die Departments 92, 93 und 94</v>
          </cell>
        </row>
        <row r="62">
          <cell r="A62" t="str">
            <v>– Straßburg</v>
          </cell>
        </row>
        <row r="63">
          <cell r="A63" t="str">
            <v>– im übrigen Frankreich</v>
          </cell>
        </row>
        <row r="64">
          <cell r="A64" t="str">
            <v>Gabun</v>
          </cell>
        </row>
        <row r="65">
          <cell r="A65" t="str">
            <v>Gambia</v>
          </cell>
        </row>
        <row r="66">
          <cell r="A66" t="str">
            <v>Georgien</v>
          </cell>
        </row>
        <row r="67">
          <cell r="A67" t="str">
            <v>Ghana</v>
          </cell>
        </row>
        <row r="68">
          <cell r="A68" t="str">
            <v>Grenada</v>
          </cell>
        </row>
        <row r="69">
          <cell r="A69" t="str">
            <v>Griechenland</v>
          </cell>
        </row>
        <row r="70">
          <cell r="A70" t="str">
            <v>– Athen</v>
          </cell>
        </row>
        <row r="71">
          <cell r="A71" t="str">
            <v>– im übrigen Griechenland</v>
          </cell>
        </row>
        <row r="72">
          <cell r="A72" t="str">
            <v>Guatemala</v>
          </cell>
        </row>
        <row r="73">
          <cell r="A73" t="str">
            <v>Guinea</v>
          </cell>
        </row>
        <row r="74">
          <cell r="A74" t="str">
            <v>Guinea-Bissau</v>
          </cell>
        </row>
        <row r="75">
          <cell r="A75" t="str">
            <v>Guyana</v>
          </cell>
        </row>
        <row r="76">
          <cell r="A76" t="str">
            <v>Haiti</v>
          </cell>
        </row>
        <row r="77">
          <cell r="A77" t="str">
            <v>Honduras</v>
          </cell>
        </row>
        <row r="78">
          <cell r="A78" t="str">
            <v>Indien</v>
          </cell>
        </row>
        <row r="79">
          <cell r="A79" t="str">
            <v>– Chennai</v>
          </cell>
        </row>
        <row r="80">
          <cell r="A80" t="str">
            <v>– Kalkutta</v>
          </cell>
        </row>
        <row r="81">
          <cell r="A81" t="str">
            <v>– Mumbai</v>
          </cell>
        </row>
        <row r="82">
          <cell r="A82" t="str">
            <v>– Neu Delhi</v>
          </cell>
        </row>
        <row r="83">
          <cell r="A83" t="str">
            <v>– im übrigen Indien</v>
          </cell>
        </row>
        <row r="84">
          <cell r="A84" t="str">
            <v>Indonesien</v>
          </cell>
        </row>
        <row r="85">
          <cell r="A85" t="str">
            <v>Iran</v>
          </cell>
        </row>
        <row r="86">
          <cell r="A86" t="str">
            <v>Irland</v>
          </cell>
        </row>
        <row r="87">
          <cell r="A87" t="str">
            <v>Island</v>
          </cell>
        </row>
        <row r="88">
          <cell r="A88" t="str">
            <v>Israel</v>
          </cell>
        </row>
        <row r="89">
          <cell r="A89" t="str">
            <v>Italien</v>
          </cell>
        </row>
        <row r="90">
          <cell r="A90" t="str">
            <v>– Mailand</v>
          </cell>
        </row>
        <row r="91">
          <cell r="A91" t="str">
            <v>– Rom</v>
          </cell>
        </row>
        <row r="92">
          <cell r="A92" t="str">
            <v>– im übrigen Italien</v>
          </cell>
        </row>
        <row r="93">
          <cell r="A93" t="str">
            <v>Jamaika</v>
          </cell>
        </row>
        <row r="94">
          <cell r="A94" t="str">
            <v>Japan</v>
          </cell>
        </row>
        <row r="95">
          <cell r="A95" t="str">
            <v>– Tokio</v>
          </cell>
        </row>
        <row r="96">
          <cell r="A96" t="str">
            <v>– im übrigen Japan</v>
          </cell>
        </row>
        <row r="97">
          <cell r="A97" t="str">
            <v>Jemen</v>
          </cell>
        </row>
        <row r="98">
          <cell r="A98" t="str">
            <v>Jordanien</v>
          </cell>
        </row>
        <row r="99">
          <cell r="A99" t="str">
            <v>Kambodscha</v>
          </cell>
        </row>
        <row r="100">
          <cell r="A100" t="str">
            <v>Kamerun</v>
          </cell>
        </row>
        <row r="101">
          <cell r="A101" t="str">
            <v>Kanada</v>
          </cell>
        </row>
        <row r="102">
          <cell r="A102" t="str">
            <v>– Ottawa</v>
          </cell>
        </row>
        <row r="103">
          <cell r="A103" t="str">
            <v>– Toronto</v>
          </cell>
        </row>
        <row r="104">
          <cell r="A104" t="str">
            <v>– Vancouver</v>
          </cell>
        </row>
        <row r="105">
          <cell r="A105" t="str">
            <v>– im übrigen Kanada</v>
          </cell>
        </row>
        <row r="106">
          <cell r="A106" t="str">
            <v>Kap Verde</v>
          </cell>
        </row>
        <row r="107">
          <cell r="A107" t="str">
            <v>Kasachstan</v>
          </cell>
        </row>
        <row r="108">
          <cell r="A108" t="str">
            <v>Katar</v>
          </cell>
        </row>
        <row r="109">
          <cell r="A109" t="str">
            <v>Kenia</v>
          </cell>
        </row>
        <row r="110">
          <cell r="A110" t="str">
            <v>Kirgisistan</v>
          </cell>
        </row>
        <row r="111">
          <cell r="A111" t="str">
            <v>Kolumbien</v>
          </cell>
        </row>
        <row r="112">
          <cell r="A112" t="str">
            <v>Kongo, Republik</v>
          </cell>
        </row>
        <row r="113">
          <cell r="A113" t="str">
            <v>Kongo, Demokratische Republik</v>
          </cell>
        </row>
        <row r="114">
          <cell r="A114" t="str">
            <v>Korea, Demokratische Volksrepublik</v>
          </cell>
        </row>
        <row r="115">
          <cell r="A115" t="str">
            <v>Korea, Republik</v>
          </cell>
        </row>
        <row r="116">
          <cell r="A116" t="str">
            <v>Kosovo</v>
          </cell>
        </row>
        <row r="117">
          <cell r="A117" t="str">
            <v>Kroatien</v>
          </cell>
        </row>
        <row r="118">
          <cell r="A118" t="str">
            <v>Kuba</v>
          </cell>
        </row>
        <row r="119">
          <cell r="A119" t="str">
            <v>Kuwait</v>
          </cell>
        </row>
        <row r="120">
          <cell r="A120" t="str">
            <v>Laos</v>
          </cell>
        </row>
        <row r="121">
          <cell r="A121" t="str">
            <v>Lesotho</v>
          </cell>
        </row>
        <row r="122">
          <cell r="A122" t="str">
            <v>Lettland</v>
          </cell>
        </row>
        <row r="123">
          <cell r="A123" t="str">
            <v>Libanon</v>
          </cell>
        </row>
        <row r="124">
          <cell r="A124" t="str">
            <v>Libyen</v>
          </cell>
        </row>
        <row r="125">
          <cell r="A125" t="str">
            <v>Liechtenstein</v>
          </cell>
        </row>
        <row r="126">
          <cell r="A126" t="str">
            <v>Litauen</v>
          </cell>
        </row>
        <row r="127">
          <cell r="A127" t="str">
            <v>Luxemburg</v>
          </cell>
        </row>
        <row r="128">
          <cell r="A128" t="str">
            <v>Madagaskar</v>
          </cell>
        </row>
        <row r="129">
          <cell r="A129" t="str">
            <v>Malawi</v>
          </cell>
        </row>
        <row r="130">
          <cell r="A130" t="str">
            <v>Malaysia</v>
          </cell>
        </row>
        <row r="131">
          <cell r="A131" t="str">
            <v>Malediven</v>
          </cell>
        </row>
        <row r="132">
          <cell r="A132" t="str">
            <v>Mali</v>
          </cell>
        </row>
        <row r="133">
          <cell r="A133" t="str">
            <v>Malta</v>
          </cell>
        </row>
        <row r="134">
          <cell r="A134" t="str">
            <v>Marokko</v>
          </cell>
        </row>
        <row r="135">
          <cell r="A135" t="str">
            <v>Marshall Inseln</v>
          </cell>
        </row>
        <row r="136">
          <cell r="A136" t="str">
            <v>Mauretanien</v>
          </cell>
        </row>
        <row r="137">
          <cell r="A137" t="str">
            <v>Mauritius</v>
          </cell>
        </row>
        <row r="138">
          <cell r="A138" t="str">
            <v>Mazedonien</v>
          </cell>
        </row>
        <row r="139">
          <cell r="A139" t="str">
            <v>Mexiko</v>
          </cell>
        </row>
        <row r="140">
          <cell r="A140" t="str">
            <v>Mikronesien</v>
          </cell>
        </row>
        <row r="141">
          <cell r="A141" t="str">
            <v>Moldau, Republik</v>
          </cell>
        </row>
        <row r="142">
          <cell r="A142" t="str">
            <v>Monaco</v>
          </cell>
        </row>
        <row r="143">
          <cell r="A143" t="str">
            <v>Mongolei</v>
          </cell>
        </row>
        <row r="144">
          <cell r="A144" t="str">
            <v>Montenegro</v>
          </cell>
        </row>
        <row r="145">
          <cell r="A145" t="str">
            <v>Mosambik</v>
          </cell>
        </row>
        <row r="146">
          <cell r="A146" t="str">
            <v>Myanmar</v>
          </cell>
        </row>
        <row r="147">
          <cell r="A147" t="str">
            <v>Namibia</v>
          </cell>
        </row>
        <row r="148">
          <cell r="A148" t="str">
            <v>Nepal</v>
          </cell>
        </row>
        <row r="149">
          <cell r="A149" t="str">
            <v>Neuseeland</v>
          </cell>
        </row>
        <row r="150">
          <cell r="A150" t="str">
            <v>Nicaragua</v>
          </cell>
        </row>
        <row r="151">
          <cell r="A151" t="str">
            <v>Niederlande</v>
          </cell>
        </row>
        <row r="152">
          <cell r="A152" t="str">
            <v>Niger</v>
          </cell>
        </row>
        <row r="153">
          <cell r="A153" t="str">
            <v>Nigeria</v>
          </cell>
        </row>
        <row r="154">
          <cell r="A154" t="str">
            <v>Norwegen</v>
          </cell>
        </row>
        <row r="155">
          <cell r="A155" t="str">
            <v>Österreich</v>
          </cell>
        </row>
        <row r="156">
          <cell r="A156" t="str">
            <v>Oman</v>
          </cell>
        </row>
        <row r="157">
          <cell r="A157" t="str">
            <v>Pakistan</v>
          </cell>
        </row>
        <row r="158">
          <cell r="A158" t="str">
            <v>– Islamabad</v>
          </cell>
        </row>
        <row r="159">
          <cell r="A159" t="str">
            <v>– im übrigen Pakistan</v>
          </cell>
        </row>
        <row r="160">
          <cell r="A160" t="str">
            <v>Palau</v>
          </cell>
        </row>
        <row r="161">
          <cell r="A161" t="str">
            <v>Panama</v>
          </cell>
        </row>
        <row r="162">
          <cell r="A162" t="str">
            <v>Papua-Neuguinea</v>
          </cell>
        </row>
        <row r="163">
          <cell r="A163" t="str">
            <v>Paraguay</v>
          </cell>
        </row>
        <row r="164">
          <cell r="A164" t="str">
            <v>Peru</v>
          </cell>
        </row>
        <row r="165">
          <cell r="A165" t="str">
            <v>Philippinen</v>
          </cell>
        </row>
        <row r="166">
          <cell r="A166" t="str">
            <v>Polen</v>
          </cell>
        </row>
        <row r="167">
          <cell r="A167" t="str">
            <v>– Breslau</v>
          </cell>
        </row>
        <row r="168">
          <cell r="A168" t="str">
            <v>– Danzig</v>
          </cell>
        </row>
        <row r="169">
          <cell r="A169" t="str">
            <v>– Krakau</v>
          </cell>
        </row>
        <row r="170">
          <cell r="A170" t="str">
            <v>– Warschau</v>
          </cell>
        </row>
        <row r="171">
          <cell r="A171" t="str">
            <v>– im übrigen Polen</v>
          </cell>
        </row>
        <row r="172">
          <cell r="A172" t="str">
            <v>Portugal</v>
          </cell>
        </row>
        <row r="173">
          <cell r="A173" t="str">
            <v>Ruanda</v>
          </cell>
        </row>
        <row r="174">
          <cell r="A174" t="str">
            <v>Rumänien</v>
          </cell>
        </row>
        <row r="175">
          <cell r="A175" t="str">
            <v>– Bukarest</v>
          </cell>
        </row>
        <row r="176">
          <cell r="A176" t="str">
            <v>– im übrigen Rumänien</v>
          </cell>
        </row>
        <row r="177">
          <cell r="A177" t="str">
            <v>Russische Föderation</v>
          </cell>
        </row>
        <row r="178">
          <cell r="A178" t="str">
            <v>– Moskau</v>
          </cell>
        </row>
        <row r="179">
          <cell r="A179" t="str">
            <v>– St. Petersburg</v>
          </cell>
        </row>
        <row r="180">
          <cell r="A180" t="str">
            <v>– in der übrigen Russischen Förderation</v>
          </cell>
        </row>
        <row r="181">
          <cell r="A181" t="str">
            <v>Sambia</v>
          </cell>
        </row>
        <row r="182">
          <cell r="A182" t="str">
            <v>Samoa</v>
          </cell>
        </row>
        <row r="183">
          <cell r="A183" t="str">
            <v>São Tomé – Príncipe</v>
          </cell>
        </row>
        <row r="184">
          <cell r="A184" t="str">
            <v>San Marino</v>
          </cell>
        </row>
        <row r="185">
          <cell r="A185" t="str">
            <v>Saudi-Arabien</v>
          </cell>
        </row>
        <row r="186">
          <cell r="A186" t="str">
            <v>– Djidda</v>
          </cell>
        </row>
        <row r="187">
          <cell r="A187" t="str">
            <v>– Riad</v>
          </cell>
        </row>
        <row r="188">
          <cell r="A188" t="str">
            <v>– im übrigen Saudi-Arabien</v>
          </cell>
        </row>
        <row r="189">
          <cell r="A189" t="str">
            <v>Schweden</v>
          </cell>
        </row>
        <row r="190">
          <cell r="A190" t="str">
            <v>Schweiz</v>
          </cell>
        </row>
        <row r="191">
          <cell r="A191" t="str">
            <v>– Genf</v>
          </cell>
        </row>
        <row r="192">
          <cell r="A192" t="str">
            <v>– in der übrigen Schweiz</v>
          </cell>
        </row>
        <row r="193">
          <cell r="A193" t="str">
            <v>Senegal</v>
          </cell>
        </row>
        <row r="194">
          <cell r="A194" t="str">
            <v>Serbien</v>
          </cell>
        </row>
        <row r="195">
          <cell r="A195" t="str">
            <v>Sierra Leone</v>
          </cell>
        </row>
        <row r="196">
          <cell r="A196" t="str">
            <v>Simbabwe</v>
          </cell>
        </row>
        <row r="197">
          <cell r="A197" t="str">
            <v>Singapur</v>
          </cell>
        </row>
        <row r="198">
          <cell r="A198" t="str">
            <v>Slowakische Republik</v>
          </cell>
        </row>
        <row r="199">
          <cell r="A199" t="str">
            <v>Slowenien</v>
          </cell>
        </row>
        <row r="200">
          <cell r="A200" t="str">
            <v>Spanien</v>
          </cell>
        </row>
        <row r="201">
          <cell r="A201" t="str">
            <v>– Barcelona</v>
          </cell>
        </row>
        <row r="202">
          <cell r="A202" t="str">
            <v>– Kanarische Inseln</v>
          </cell>
        </row>
        <row r="203">
          <cell r="A203" t="str">
            <v>– Madrid</v>
          </cell>
        </row>
        <row r="204">
          <cell r="A204" t="str">
            <v>– Palma de Mallorca</v>
          </cell>
        </row>
        <row r="205">
          <cell r="A205" t="str">
            <v>– im übrigen Spanien</v>
          </cell>
        </row>
        <row r="206">
          <cell r="A206" t="str">
            <v>Sri Lanka</v>
          </cell>
        </row>
        <row r="207">
          <cell r="A207" t="str">
            <v>St. Kitts und Nevis</v>
          </cell>
        </row>
        <row r="208">
          <cell r="A208" t="str">
            <v>St. Lucia</v>
          </cell>
        </row>
        <row r="209">
          <cell r="A209" t="str">
            <v>St. Vincent und die Grenadinen</v>
          </cell>
        </row>
        <row r="210">
          <cell r="A210" t="str">
            <v>Sudan</v>
          </cell>
        </row>
        <row r="211">
          <cell r="A211" t="str">
            <v>Südafrika</v>
          </cell>
        </row>
        <row r="212">
          <cell r="A212" t="str">
            <v>– Kapstadt</v>
          </cell>
        </row>
        <row r="213">
          <cell r="A213" t="str">
            <v>– Johannisburg</v>
          </cell>
        </row>
        <row r="214">
          <cell r="A214" t="str">
            <v>– im übrigen Südafrika</v>
          </cell>
        </row>
        <row r="215">
          <cell r="A215" t="str">
            <v>Südsudan</v>
          </cell>
        </row>
        <row r="216">
          <cell r="A216" t="str">
            <v>Suriname</v>
          </cell>
        </row>
        <row r="217">
          <cell r="A217" t="str">
            <v>Syrien</v>
          </cell>
        </row>
        <row r="218">
          <cell r="A218" t="str">
            <v>Tadschikistan</v>
          </cell>
        </row>
        <row r="219">
          <cell r="A219" t="str">
            <v>Taiwan</v>
          </cell>
        </row>
        <row r="220">
          <cell r="A220" t="str">
            <v>Tansania</v>
          </cell>
        </row>
        <row r="221">
          <cell r="A221" t="str">
            <v>Thailand</v>
          </cell>
        </row>
        <row r="222">
          <cell r="A222" t="str">
            <v>Togo</v>
          </cell>
        </row>
        <row r="223">
          <cell r="A223" t="str">
            <v>Tonga</v>
          </cell>
        </row>
        <row r="224">
          <cell r="A224" t="str">
            <v>Trinidad und Tobago</v>
          </cell>
        </row>
        <row r="225">
          <cell r="A225" t="str">
            <v>Tschad</v>
          </cell>
        </row>
        <row r="226">
          <cell r="A226" t="str">
            <v>Tschechische Republik</v>
          </cell>
        </row>
        <row r="227">
          <cell r="A227" t="str">
            <v>Türkei</v>
          </cell>
        </row>
        <row r="228">
          <cell r="A228" t="str">
            <v>– Istanbul</v>
          </cell>
        </row>
        <row r="229">
          <cell r="A229" t="str">
            <v>– Izmir</v>
          </cell>
        </row>
        <row r="230">
          <cell r="A230" t="str">
            <v>– in der übrigen Türkei</v>
          </cell>
        </row>
        <row r="231">
          <cell r="A231" t="str">
            <v>Tunesien</v>
          </cell>
        </row>
        <row r="232">
          <cell r="A232" t="str">
            <v>Turkmenistan</v>
          </cell>
        </row>
        <row r="233">
          <cell r="A233" t="str">
            <v>Uganda</v>
          </cell>
        </row>
        <row r="234">
          <cell r="A234" t="str">
            <v>Ukraine</v>
          </cell>
        </row>
        <row r="235">
          <cell r="A235" t="str">
            <v>Ungarn</v>
          </cell>
        </row>
        <row r="236">
          <cell r="A236" t="str">
            <v>Uruguay</v>
          </cell>
        </row>
        <row r="237">
          <cell r="A237" t="str">
            <v>Usbekistan</v>
          </cell>
        </row>
        <row r="238">
          <cell r="A238" t="str">
            <v>Vatikanstaat</v>
          </cell>
        </row>
        <row r="239">
          <cell r="A239" t="str">
            <v>Venezuela</v>
          </cell>
        </row>
        <row r="240">
          <cell r="A240" t="str">
            <v>Vereinigte Arabische Emirate</v>
          </cell>
        </row>
        <row r="241">
          <cell r="A241" t="str">
            <v>Vereinigte Staaten von Amerika</v>
          </cell>
        </row>
        <row r="242">
          <cell r="A242" t="str">
            <v>– Atlanta</v>
          </cell>
        </row>
        <row r="243">
          <cell r="A243" t="str">
            <v>– Boston</v>
          </cell>
        </row>
        <row r="244">
          <cell r="A244" t="str">
            <v>– Chicago</v>
          </cell>
        </row>
        <row r="245">
          <cell r="A245" t="str">
            <v>– Houston</v>
          </cell>
        </row>
        <row r="246">
          <cell r="A246" t="str">
            <v>– Los Angeles</v>
          </cell>
        </row>
        <row r="247">
          <cell r="A247" t="str">
            <v>– Miami</v>
          </cell>
        </row>
        <row r="248">
          <cell r="A248" t="str">
            <v>– New York City</v>
          </cell>
        </row>
        <row r="249">
          <cell r="A249" t="str">
            <v>– San Francisco</v>
          </cell>
        </row>
        <row r="250">
          <cell r="A250" t="str">
            <v>– Washington, D. C.</v>
          </cell>
        </row>
        <row r="251">
          <cell r="A251" t="str">
            <v>– in den übrigen Vereinigten Staaten von Amerika</v>
          </cell>
        </row>
        <row r="252">
          <cell r="A252" t="str">
            <v>Vereinigtes Königreich von Großbritannien und Nordirland</v>
          </cell>
        </row>
        <row r="253">
          <cell r="A253" t="str">
            <v>– London</v>
          </cell>
        </row>
        <row r="254">
          <cell r="A254" t="str">
            <v>– im übrigen Vereinigten Königreich von Großbritannien und Nordirland</v>
          </cell>
        </row>
        <row r="255">
          <cell r="A255" t="str">
            <v>Vietnam</v>
          </cell>
        </row>
        <row r="256">
          <cell r="A256" t="str">
            <v>Weißrussland</v>
          </cell>
        </row>
        <row r="257">
          <cell r="A257" t="str">
            <v>Zentralafrikanische Republik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ierretunger.com/cms/newsletter/" TargetMode="External"/><Relationship Id="rId1" Type="http://schemas.openxmlformats.org/officeDocument/2006/relationships/hyperlink" Target="http://www.pierretung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38"/>
  <sheetViews>
    <sheetView tabSelected="1" zoomScale="75" zoomScaleNormal="75" workbookViewId="0">
      <pane ySplit="1" topLeftCell="A2" activePane="bottomLeft" state="frozen"/>
      <selection pane="bottomLeft" activeCell="A9" sqref="A9"/>
    </sheetView>
  </sheetViews>
  <sheetFormatPr baseColWidth="10" defaultColWidth="198.42578125" defaultRowHeight="15.75" x14ac:dyDescent="0.25"/>
  <cols>
    <col min="1" max="1" width="143.5703125" style="26" bestFit="1" customWidth="1"/>
    <col min="2" max="38" width="17.42578125" style="26" customWidth="1"/>
    <col min="39" max="16384" width="198.42578125" style="26"/>
  </cols>
  <sheetData>
    <row r="1" spans="1:13" s="23" customFormat="1" ht="18.75" x14ac:dyDescent="0.25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9" customFormat="1" ht="18.75" x14ac:dyDescent="0.3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3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29" customFormat="1" ht="18.75" x14ac:dyDescent="0.3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31" t="s">
        <v>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x14ac:dyDescent="0.25">
      <c r="A8" s="3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29" customFormat="1" ht="18.75" x14ac:dyDescent="0.3">
      <c r="A9" s="27" t="s">
        <v>30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5">
      <c r="A10" s="32" t="s">
        <v>31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25">
      <c r="A11" s="32" t="s">
        <v>32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31.5" x14ac:dyDescent="0.25">
      <c r="A12" s="33" t="s">
        <v>33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9" customFormat="1" ht="18.75" x14ac:dyDescent="0.3">
      <c r="A14" s="27" t="s">
        <v>34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</sheetData>
  <hyperlinks>
    <hyperlink ref="A4" r:id="rId1"/>
    <hyperlink ref="A7" r:id="rId2"/>
  </hyperlinks>
  <pageMargins left="0.7" right="0.7" top="0.78740157499999996" bottom="0.78740157499999996" header="0.3" footer="0.3"/>
  <pageSetup paperSize="9" orientation="portrait" horizontalDpi="4294967293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8"/>
  <sheetViews>
    <sheetView workbookViewId="0"/>
  </sheetViews>
  <sheetFormatPr baseColWidth="10" defaultColWidth="9.140625" defaultRowHeight="15" x14ac:dyDescent="0.25"/>
  <cols>
    <col min="1" max="1" width="2.85546875" style="1" customWidth="1"/>
    <col min="2" max="2" width="41.42578125" style="1" bestFit="1" customWidth="1"/>
    <col min="3" max="5" width="9.42578125" style="1" bestFit="1" customWidth="1"/>
    <col min="6" max="6" width="19.5703125" style="1" bestFit="1" customWidth="1"/>
    <col min="7" max="7" width="41.42578125" style="1" bestFit="1" customWidth="1"/>
    <col min="8" max="9" width="12" style="1" bestFit="1" customWidth="1"/>
    <col min="10" max="10" width="9.42578125" style="1" bestFit="1" customWidth="1"/>
    <col min="11" max="16384" width="9.140625" style="1"/>
  </cols>
  <sheetData>
    <row r="1" spans="2:6" ht="15.75" thickBot="1" x14ac:dyDescent="0.3"/>
    <row r="2" spans="2:6" ht="24" thickBot="1" x14ac:dyDescent="0.4">
      <c r="B2" s="18" t="s">
        <v>21</v>
      </c>
      <c r="C2" s="19"/>
      <c r="D2" s="19"/>
      <c r="E2" s="19"/>
      <c r="F2" s="20"/>
    </row>
    <row r="3" spans="2:6" x14ac:dyDescent="0.25">
      <c r="B3" s="10"/>
    </row>
    <row r="4" spans="2:6" x14ac:dyDescent="0.25">
      <c r="B4" s="10" t="s">
        <v>4</v>
      </c>
      <c r="C4" s="4">
        <v>2015</v>
      </c>
      <c r="D4" s="4">
        <v>2016</v>
      </c>
      <c r="E4" s="5" t="s">
        <v>1</v>
      </c>
      <c r="F4" s="5" t="s">
        <v>8</v>
      </c>
    </row>
    <row r="5" spans="2:6" x14ac:dyDescent="0.25">
      <c r="B5" s="2" t="s">
        <v>0</v>
      </c>
      <c r="C5" s="13">
        <v>40000</v>
      </c>
      <c r="D5" s="13">
        <f>E5-C5</f>
        <v>40000</v>
      </c>
      <c r="E5" s="3">
        <v>80000</v>
      </c>
      <c r="F5" s="3">
        <f>D5-C5</f>
        <v>0</v>
      </c>
    </row>
    <row r="6" spans="2:6" ht="15.75" thickBot="1" x14ac:dyDescent="0.3">
      <c r="B6" s="6" t="s">
        <v>10</v>
      </c>
      <c r="C6" s="9">
        <f>IF(C5&lt;=8354,0,IF(C5&lt;=13469,INT((974.58*(C5-8354)/10000+1400)*(C5-8354)/10000),IF(C5&lt;=52881,INT((228.74*(C5-13469)/10000+2397)*(C5-13469)/10000+971),IF(C5&lt;=250730,INT(C5*0.42-8239),INT(C5*0.45-15761)))))*1.055</f>
        <v>9431.6999999999989</v>
      </c>
      <c r="D6" s="9">
        <f>IF(D5&lt;=8652,0,IF(D5&lt;=13669,INT((993.62*(D5-8652)/10000+1400)*(D5-8652)/10000),IF(D5&lt;=53665,INT((225.4*(D5-13669)/10000+2397)*(D5-13669)/10000+952.48),IF(D5&lt;=254446,INT(D5*0.42-8394.14),INT(D5*0.45-16027.52)))))*1.055</f>
        <v>9311.43</v>
      </c>
      <c r="E6" s="11">
        <f>D6+C6</f>
        <v>18743.129999999997</v>
      </c>
    </row>
    <row r="8" spans="2:6" x14ac:dyDescent="0.25">
      <c r="B8" s="10" t="s">
        <v>5</v>
      </c>
      <c r="C8" s="4">
        <v>2015</v>
      </c>
      <c r="D8" s="4">
        <v>2016</v>
      </c>
      <c r="E8" s="5" t="s">
        <v>1</v>
      </c>
      <c r="F8" s="5" t="s">
        <v>8</v>
      </c>
    </row>
    <row r="9" spans="2:6" x14ac:dyDescent="0.25">
      <c r="B9" s="2" t="s">
        <v>0</v>
      </c>
      <c r="C9" s="13">
        <v>50000</v>
      </c>
      <c r="D9" s="13">
        <f>E9-C9</f>
        <v>30000</v>
      </c>
      <c r="E9" s="3">
        <v>80000</v>
      </c>
      <c r="F9" s="16">
        <f>D9-C9</f>
        <v>-20000</v>
      </c>
    </row>
    <row r="10" spans="2:6" ht="15.75" thickBot="1" x14ac:dyDescent="0.3">
      <c r="B10" s="6" t="s">
        <v>10</v>
      </c>
      <c r="C10" s="14">
        <f>IF(C9&lt;=8354,0,IF(C9&lt;=13469,INT((974.58*(C9-8354)/10000+1400)*(C9-8354)/10000),IF(C9&lt;=52881,INT((228.74*(C9-13469)/10000+2397)*(C9-13469)/10000+971),IF(C9&lt;=250730,INT(C9*0.42-8239),INT(C9*0.45-15761)))))*1.055</f>
        <v>13482.9</v>
      </c>
      <c r="D10" s="14">
        <f>IF(D9&lt;=8652,0,IF(D9&lt;=13669,INT((993.62*(D9-8652)/10000+1400)*(D9-8652)/10000),IF(D9&lt;=53665,INT((225.4*(D9-13669)/10000+2397)*(D9-13669)/10000+952.48),IF(D9&lt;=254446,INT(D9*0.42-8394.14),INT(D9*0.45-16027.52)))))*1.055</f>
        <v>5768.74</v>
      </c>
      <c r="E10" s="11">
        <f>D10+C10</f>
        <v>19251.64</v>
      </c>
    </row>
    <row r="11" spans="2:6" x14ac:dyDescent="0.25">
      <c r="B11" s="7" t="s">
        <v>11</v>
      </c>
      <c r="C11" s="7"/>
      <c r="D11" s="7"/>
      <c r="E11" s="8">
        <f>$E$6</f>
        <v>18743.129999999997</v>
      </c>
    </row>
    <row r="12" spans="2:6" ht="15.75" thickBot="1" x14ac:dyDescent="0.3">
      <c r="B12" s="6" t="s">
        <v>12</v>
      </c>
      <c r="C12" s="6"/>
      <c r="D12" s="6"/>
      <c r="E12" s="15">
        <f>E11-E10</f>
        <v>-508.51000000000204</v>
      </c>
    </row>
    <row r="14" spans="2:6" x14ac:dyDescent="0.25">
      <c r="B14" s="10" t="s">
        <v>19</v>
      </c>
      <c r="C14" s="4">
        <v>2015</v>
      </c>
      <c r="D14" s="4">
        <v>2016</v>
      </c>
      <c r="E14" s="5" t="s">
        <v>1</v>
      </c>
      <c r="F14" s="5" t="s">
        <v>8</v>
      </c>
    </row>
    <row r="15" spans="2:6" x14ac:dyDescent="0.25">
      <c r="B15" s="2" t="s">
        <v>0</v>
      </c>
      <c r="C15" s="13">
        <v>30000</v>
      </c>
      <c r="D15" s="13">
        <f>E15-C15</f>
        <v>50000</v>
      </c>
      <c r="E15" s="3">
        <v>80000</v>
      </c>
      <c r="F15" s="16">
        <f>D15-C15</f>
        <v>20000</v>
      </c>
    </row>
    <row r="16" spans="2:6" ht="15.75" thickBot="1" x14ac:dyDescent="0.3">
      <c r="B16" s="6" t="s">
        <v>10</v>
      </c>
      <c r="C16" s="14">
        <f>IF(C15&lt;=8354,0,IF(C15&lt;=13469,INT((974.58*(C15-8354)/10000+1400)*(C15-8354)/10000),IF(C15&lt;=52881,INT((228.74*(C15-13469)/10000+2397)*(C15-13469)/10000+971),IF(C15&lt;=250730,INT(C15*0.42-8239),INT(C15*0.45-15761)))))*1.055</f>
        <v>5863.69</v>
      </c>
      <c r="D16" s="14">
        <f>IF(D15&lt;=8652,0,IF(D15&lt;=13669,INT((993.62*(D15-8652)/10000+1400)*(D15-8652)/10000),IF(D15&lt;=53665,INT((225.4*(D15-13669)/10000+2397)*(D15-13669)/10000+952.48),IF(D15&lt;=254446,INT(D15*0.42-8394.14),INT(D15*0.45-16027.52)))))*1.055</f>
        <v>13330.98</v>
      </c>
      <c r="E16" s="11">
        <f>D16+C16</f>
        <v>19194.669999999998</v>
      </c>
    </row>
    <row r="17" spans="2:6" x14ac:dyDescent="0.25">
      <c r="B17" s="7" t="s">
        <v>11</v>
      </c>
      <c r="C17" s="7"/>
      <c r="D17" s="7"/>
      <c r="E17" s="8">
        <f>$E$6</f>
        <v>18743.129999999997</v>
      </c>
    </row>
    <row r="18" spans="2:6" ht="15.75" thickBot="1" x14ac:dyDescent="0.3">
      <c r="B18" s="6" t="s">
        <v>12</v>
      </c>
      <c r="C18" s="6"/>
      <c r="D18" s="6"/>
      <c r="E18" s="15">
        <f>E17-E16</f>
        <v>-451.54000000000087</v>
      </c>
    </row>
    <row r="20" spans="2:6" x14ac:dyDescent="0.25">
      <c r="B20" s="10" t="s">
        <v>20</v>
      </c>
      <c r="C20" s="4">
        <v>2015</v>
      </c>
      <c r="D20" s="4">
        <v>2016</v>
      </c>
      <c r="E20" s="5" t="s">
        <v>1</v>
      </c>
      <c r="F20" s="5" t="s">
        <v>8</v>
      </c>
    </row>
    <row r="21" spans="2:6" x14ac:dyDescent="0.25">
      <c r="B21" s="2" t="s">
        <v>0</v>
      </c>
      <c r="C21" s="13">
        <v>20000</v>
      </c>
      <c r="D21" s="13">
        <f>E21-C21</f>
        <v>60000</v>
      </c>
      <c r="E21" s="3">
        <v>80000</v>
      </c>
      <c r="F21" s="16">
        <f>D21-C21</f>
        <v>40000</v>
      </c>
    </row>
    <row r="22" spans="2:6" ht="15.75" thickBot="1" x14ac:dyDescent="0.3">
      <c r="B22" s="6" t="s">
        <v>10</v>
      </c>
      <c r="C22" s="14">
        <f>IF(C21&lt;=8354,0,IF(C21&lt;=13469,INT((974.58*(C21-8354)/10000+1400)*(C21-8354)/10000),IF(C21&lt;=52881,INT((228.74*(C21-13469)/10000+2397)*(C21-13469)/10000+971),IF(C21&lt;=250730,INT(C21*0.42-8239),INT(C21*0.45-15761)))))*1.055</f>
        <v>2778.87</v>
      </c>
      <c r="D22" s="14">
        <f>IF(D21&lt;=8652,0,IF(D21&lt;=13669,INT((993.62*(D21-8652)/10000+1400)*(D21-8652)/10000),IF(D21&lt;=53665,INT((225.4*(D21-13669)/10000+2397)*(D21-13669)/10000+952.48),IF(D21&lt;=254446,INT(D21*0.42-8394.14),INT(D21*0.45-16027.52)))))*1.055</f>
        <v>17729.274999999998</v>
      </c>
      <c r="E22" s="11">
        <f>D22+C22</f>
        <v>20508.144999999997</v>
      </c>
    </row>
    <row r="23" spans="2:6" x14ac:dyDescent="0.25">
      <c r="B23" s="7" t="s">
        <v>11</v>
      </c>
      <c r="C23" s="7"/>
      <c r="D23" s="7"/>
      <c r="E23" s="8">
        <f>$E$6</f>
        <v>18743.129999999997</v>
      </c>
    </row>
    <row r="24" spans="2:6" ht="15.75" thickBot="1" x14ac:dyDescent="0.3">
      <c r="B24" s="6" t="s">
        <v>12</v>
      </c>
      <c r="C24" s="6"/>
      <c r="D24" s="6"/>
      <c r="E24" s="15">
        <f>E23-E22</f>
        <v>-1765.0149999999994</v>
      </c>
    </row>
    <row r="26" spans="2:6" ht="15.75" thickBot="1" x14ac:dyDescent="0.3"/>
    <row r="27" spans="2:6" ht="24" thickBot="1" x14ac:dyDescent="0.4">
      <c r="B27" s="18" t="s">
        <v>23</v>
      </c>
      <c r="C27" s="19"/>
      <c r="D27" s="19"/>
      <c r="E27" s="19"/>
      <c r="F27" s="20"/>
    </row>
    <row r="28" spans="2:6" x14ac:dyDescent="0.25">
      <c r="B28" s="10"/>
    </row>
    <row r="29" spans="2:6" x14ac:dyDescent="0.25">
      <c r="B29" s="10" t="s">
        <v>6</v>
      </c>
      <c r="C29" s="4">
        <v>2015</v>
      </c>
      <c r="D29" s="4">
        <v>2016</v>
      </c>
      <c r="E29" s="5" t="s">
        <v>1</v>
      </c>
      <c r="F29" s="5" t="s">
        <v>8</v>
      </c>
    </row>
    <row r="30" spans="2:6" x14ac:dyDescent="0.25">
      <c r="B30" s="2" t="s">
        <v>0</v>
      </c>
      <c r="C30" s="13">
        <v>50000</v>
      </c>
      <c r="D30" s="13">
        <f>E30-C30</f>
        <v>30000</v>
      </c>
      <c r="E30" s="3">
        <v>80000</v>
      </c>
      <c r="F30" s="16">
        <f>D30-C30</f>
        <v>-20000</v>
      </c>
    </row>
    <row r="31" spans="2:6" ht="15.75" thickBot="1" x14ac:dyDescent="0.3">
      <c r="B31" s="6" t="s">
        <v>10</v>
      </c>
      <c r="C31" s="9">
        <f>IF(C30&lt;=8354,0,IF(C30&lt;=13469,INT((974.58*(C30-8354)/10000+1400)*(C30-8354)/10000),IF(C30&lt;=52881,INT((228.74*(C30-13469)/10000+2397)*(C30-13469)/10000+971),IF(C30&lt;=250730,INT(C30*0.42-8239),INT(C30*0.45-15761)))))*1.055</f>
        <v>13482.9</v>
      </c>
      <c r="D31" s="9">
        <f>IF(D30&lt;=8652,0,IF(D30&lt;=13669,INT((993.62*(D30-8652)/10000+1400)*(D30-8652)/10000),IF(D30&lt;=53665,INT((225.4*(D30-13669)/10000+2397)*(D30-13669)/10000+952.48),IF(D30&lt;=254446,INT(D30*0.42-8394.14),INT(D30*0.45-16027.52)))))*1.055</f>
        <v>5768.74</v>
      </c>
      <c r="E31" s="11">
        <f>D31+C31</f>
        <v>19251.64</v>
      </c>
    </row>
    <row r="32" spans="2:6" x14ac:dyDescent="0.25">
      <c r="B32" s="10"/>
    </row>
    <row r="33" spans="2:6" x14ac:dyDescent="0.25">
      <c r="B33" s="10" t="s">
        <v>7</v>
      </c>
      <c r="C33" s="4">
        <v>2015</v>
      </c>
      <c r="D33" s="4">
        <v>2016</v>
      </c>
      <c r="E33" s="5" t="s">
        <v>1</v>
      </c>
      <c r="F33" s="5" t="s">
        <v>8</v>
      </c>
    </row>
    <row r="34" spans="2:6" x14ac:dyDescent="0.25">
      <c r="B34" s="2" t="s">
        <v>0</v>
      </c>
      <c r="C34" s="13">
        <f>$C$30</f>
        <v>50000</v>
      </c>
      <c r="D34" s="13">
        <f>E34-C34</f>
        <v>30000</v>
      </c>
      <c r="E34" s="3">
        <v>80000</v>
      </c>
      <c r="F34" s="16">
        <f>D34-C34</f>
        <v>-20000</v>
      </c>
    </row>
    <row r="35" spans="2:6" x14ac:dyDescent="0.25">
      <c r="B35" s="2" t="s">
        <v>2</v>
      </c>
      <c r="C35" s="13">
        <v>-5000</v>
      </c>
      <c r="D35" s="13">
        <f>C35*-1</f>
        <v>5000</v>
      </c>
      <c r="E35" s="3">
        <f t="shared" ref="E35:E36" si="0">D35+C35</f>
        <v>0</v>
      </c>
    </row>
    <row r="36" spans="2:6" x14ac:dyDescent="0.25">
      <c r="B36" s="2" t="s">
        <v>3</v>
      </c>
      <c r="C36" s="13">
        <f>C35+C34</f>
        <v>45000</v>
      </c>
      <c r="D36" s="13">
        <f>D35+D34</f>
        <v>35000</v>
      </c>
      <c r="E36" s="3">
        <f t="shared" si="0"/>
        <v>80000</v>
      </c>
      <c r="F36" s="17">
        <f>D36-C36</f>
        <v>-10000</v>
      </c>
    </row>
    <row r="37" spans="2:6" ht="15.75" thickBot="1" x14ac:dyDescent="0.3">
      <c r="B37" s="6" t="s">
        <v>10</v>
      </c>
      <c r="C37" s="14">
        <f>IF(C36&lt;=8354,0,IF(C36&lt;=13469,INT((974.58*(C36-8354)/10000+1400)*(C36-8354)/10000),IF(C36&lt;=52881,INT((228.74*(C36-13469)/10000+2397)*(C36-13469)/10000+971),IF(C36&lt;=250730,INT(C36*0.42-8239),INT(C36*0.45-15761)))))*1.055</f>
        <v>11397.164999999999</v>
      </c>
      <c r="D37" s="14">
        <f>IF(D36&lt;=8652,0,IF(D36&lt;=13669,INT((993.62*(D36-8652)/10000+1400)*(D36-8652)/10000),IF(D36&lt;=53665,INT((225.4*(D36-13669)/10000+2397)*(D36-13669)/10000+952.48),IF(D36&lt;=254446,INT(D36*0.42-8394.14),INT(D36*0.45-16027.52)))))*1.055</f>
        <v>7481.0049999999992</v>
      </c>
      <c r="E37" s="11">
        <f>D37+C37</f>
        <v>18878.169999999998</v>
      </c>
    </row>
    <row r="38" spans="2:6" x14ac:dyDescent="0.25">
      <c r="B38" s="7" t="s">
        <v>9</v>
      </c>
      <c r="C38" s="7"/>
      <c r="D38" s="7"/>
      <c r="E38" s="8">
        <f>$E$31</f>
        <v>19251.64</v>
      </c>
    </row>
    <row r="39" spans="2:6" ht="15.75" thickBot="1" x14ac:dyDescent="0.3">
      <c r="B39" s="6" t="s">
        <v>13</v>
      </c>
      <c r="C39" s="12"/>
      <c r="D39" s="12"/>
      <c r="E39" s="15">
        <f>E38-E37</f>
        <v>373.47000000000116</v>
      </c>
    </row>
    <row r="41" spans="2:6" x14ac:dyDescent="0.25">
      <c r="B41" s="10" t="s">
        <v>22</v>
      </c>
      <c r="C41" s="4">
        <v>2015</v>
      </c>
      <c r="D41" s="4">
        <v>2016</v>
      </c>
      <c r="E41" s="5" t="s">
        <v>1</v>
      </c>
      <c r="F41" s="5" t="s">
        <v>8</v>
      </c>
    </row>
    <row r="42" spans="2:6" x14ac:dyDescent="0.25">
      <c r="B42" s="2" t="s">
        <v>0</v>
      </c>
      <c r="C42" s="13">
        <f>$C$30</f>
        <v>50000</v>
      </c>
      <c r="D42" s="13">
        <f>E42-C42</f>
        <v>30000</v>
      </c>
      <c r="E42" s="3">
        <v>80000</v>
      </c>
      <c r="F42" s="16">
        <f>D42-C42</f>
        <v>-20000</v>
      </c>
    </row>
    <row r="43" spans="2:6" x14ac:dyDescent="0.25">
      <c r="B43" s="2" t="s">
        <v>2</v>
      </c>
      <c r="C43" s="13">
        <v>-10000</v>
      </c>
      <c r="D43" s="13">
        <f>C43*-1</f>
        <v>10000</v>
      </c>
      <c r="E43" s="3">
        <f t="shared" ref="E43:E44" si="1">D43+C43</f>
        <v>0</v>
      </c>
    </row>
    <row r="44" spans="2:6" x14ac:dyDescent="0.25">
      <c r="B44" s="2" t="s">
        <v>3</v>
      </c>
      <c r="C44" s="13">
        <f>C43+C42</f>
        <v>40000</v>
      </c>
      <c r="D44" s="13">
        <f>D43+D42</f>
        <v>40000</v>
      </c>
      <c r="E44" s="3">
        <f t="shared" si="1"/>
        <v>80000</v>
      </c>
      <c r="F44" s="17">
        <f>D44-C44</f>
        <v>0</v>
      </c>
    </row>
    <row r="45" spans="2:6" ht="15.75" thickBot="1" x14ac:dyDescent="0.3">
      <c r="B45" s="6" t="s">
        <v>10</v>
      </c>
      <c r="C45" s="14">
        <f>IF(C44&lt;=8354,0,IF(C44&lt;=13469,INT((974.58*(C44-8354)/10000+1400)*(C44-8354)/10000),IF(C44&lt;=52881,INT((228.74*(C44-13469)/10000+2397)*(C44-13469)/10000+971),IF(C44&lt;=250730,INT(C44*0.42-8239),INT(C44*0.45-15761)))))*1.055</f>
        <v>9431.6999999999989</v>
      </c>
      <c r="D45" s="14">
        <f>IF(D44&lt;=8652,0,IF(D44&lt;=13669,INT((993.62*(D44-8652)/10000+1400)*(D44-8652)/10000),IF(D44&lt;=53665,INT((225.4*(D44-13669)/10000+2397)*(D44-13669)/10000+952.48),IF(D44&lt;=254446,INT(D44*0.42-8394.14),INT(D44*0.45-16027.52)))))*1.055</f>
        <v>9311.43</v>
      </c>
      <c r="E45" s="11">
        <f>D45+C45</f>
        <v>18743.129999999997</v>
      </c>
    </row>
    <row r="46" spans="2:6" x14ac:dyDescent="0.25">
      <c r="B46" s="7" t="s">
        <v>9</v>
      </c>
      <c r="C46" s="7"/>
      <c r="D46" s="7"/>
      <c r="E46" s="8">
        <f>$E$31</f>
        <v>19251.64</v>
      </c>
    </row>
    <row r="47" spans="2:6" ht="15.75" thickBot="1" x14ac:dyDescent="0.3">
      <c r="B47" s="6" t="s">
        <v>13</v>
      </c>
      <c r="C47" s="12"/>
      <c r="D47" s="12"/>
      <c r="E47" s="15">
        <f>E46-E45</f>
        <v>508.51000000000204</v>
      </c>
    </row>
    <row r="49" spans="2:6" ht="15.75" thickBot="1" x14ac:dyDescent="0.3"/>
    <row r="50" spans="2:6" ht="24" thickBot="1" x14ac:dyDescent="0.4">
      <c r="B50" s="18" t="s">
        <v>18</v>
      </c>
      <c r="C50" s="19"/>
      <c r="D50" s="19"/>
      <c r="E50" s="19"/>
      <c r="F50" s="20"/>
    </row>
    <row r="51" spans="2:6" x14ac:dyDescent="0.25">
      <c r="B51" s="10"/>
    </row>
    <row r="52" spans="2:6" x14ac:dyDescent="0.25">
      <c r="B52" s="10" t="s">
        <v>14</v>
      </c>
      <c r="C52" s="4">
        <v>2015</v>
      </c>
      <c r="D52" s="4">
        <v>2016</v>
      </c>
      <c r="E52" s="5" t="s">
        <v>1</v>
      </c>
      <c r="F52" s="5" t="s">
        <v>8</v>
      </c>
    </row>
    <row r="53" spans="2:6" x14ac:dyDescent="0.25">
      <c r="B53" s="2" t="s">
        <v>0</v>
      </c>
      <c r="C53" s="13">
        <v>30000</v>
      </c>
      <c r="D53" s="13">
        <f>E53-C53</f>
        <v>50000</v>
      </c>
      <c r="E53" s="3">
        <v>80000</v>
      </c>
      <c r="F53" s="16">
        <f>D53-C53</f>
        <v>20000</v>
      </c>
    </row>
    <row r="54" spans="2:6" ht="15.75" thickBot="1" x14ac:dyDescent="0.3">
      <c r="B54" s="6" t="s">
        <v>10</v>
      </c>
      <c r="C54" s="9">
        <f>IF(C53&lt;=8354,0,IF(C53&lt;=13469,INT((974.58*(C53-8354)/10000+1400)*(C53-8354)/10000),IF(C53&lt;=52881,INT((228.74*(C53-13469)/10000+2397)*(C53-13469)/10000+971),IF(C53&lt;=250730,INT(C53*0.42-8239),INT(C53*0.45-15761)))))*1.055</f>
        <v>5863.69</v>
      </c>
      <c r="D54" s="9">
        <f>IF(D53&lt;=8652,0,IF(D53&lt;=13669,INT((993.62*(D53-8652)/10000+1400)*(D53-8652)/10000),IF(D53&lt;=53665,INT((225.4*(D53-13669)/10000+2397)*(D53-13669)/10000+952.48),IF(D53&lt;=254446,INT(D53*0.42-8394.14),INT(D53*0.45-16027.52)))))*1.055</f>
        <v>13330.98</v>
      </c>
      <c r="E54" s="11">
        <f>D54+C54</f>
        <v>19194.669999999998</v>
      </c>
    </row>
    <row r="55" spans="2:6" x14ac:dyDescent="0.25">
      <c r="B55" s="10"/>
    </row>
    <row r="56" spans="2:6" x14ac:dyDescent="0.25">
      <c r="B56" s="10" t="s">
        <v>15</v>
      </c>
      <c r="C56" s="4">
        <v>2015</v>
      </c>
      <c r="D56" s="4">
        <v>2016</v>
      </c>
      <c r="E56" s="5" t="s">
        <v>1</v>
      </c>
      <c r="F56" s="5" t="s">
        <v>8</v>
      </c>
    </row>
    <row r="57" spans="2:6" x14ac:dyDescent="0.25">
      <c r="B57" s="2" t="s">
        <v>0</v>
      </c>
      <c r="C57" s="13">
        <f>$C$53</f>
        <v>30000</v>
      </c>
      <c r="D57" s="13">
        <f>E57-C57</f>
        <v>50000</v>
      </c>
      <c r="E57" s="3">
        <v>80000</v>
      </c>
      <c r="F57" s="16">
        <f>D57-C57</f>
        <v>20000</v>
      </c>
    </row>
    <row r="58" spans="2:6" x14ac:dyDescent="0.25">
      <c r="B58" s="2" t="s">
        <v>2</v>
      </c>
      <c r="C58" s="13">
        <v>-5000</v>
      </c>
      <c r="D58" s="13">
        <f>C58*-1</f>
        <v>5000</v>
      </c>
      <c r="E58" s="3">
        <f t="shared" ref="E58:E59" si="2">D58+C58</f>
        <v>0</v>
      </c>
    </row>
    <row r="59" spans="2:6" x14ac:dyDescent="0.25">
      <c r="B59" s="2" t="s">
        <v>3</v>
      </c>
      <c r="C59" s="13">
        <f>C58+C57</f>
        <v>25000</v>
      </c>
      <c r="D59" s="13">
        <f>D58+D57</f>
        <v>55000</v>
      </c>
      <c r="E59" s="3">
        <f t="shared" si="2"/>
        <v>80000</v>
      </c>
      <c r="F59" s="17">
        <f>D59-C59</f>
        <v>30000</v>
      </c>
    </row>
    <row r="60" spans="2:6" ht="15.75" thickBot="1" x14ac:dyDescent="0.3">
      <c r="B60" s="6" t="s">
        <v>10</v>
      </c>
      <c r="C60" s="14">
        <f>IF(C59&lt;=8354,0,IF(C59&lt;=13469,INT((974.58*(C59-8354)/10000+1400)*(C59-8354)/10000),IF(C59&lt;=52881,INT((228.74*(C59-13469)/10000+2397)*(C59-13469)/10000+971),IF(C59&lt;=250730,INT(C59*0.42-8239),INT(C59*0.45-15761)))))*1.055</f>
        <v>4261.1449999999995</v>
      </c>
      <c r="D60" s="14">
        <f>IF(D59&lt;=8652,0,IF(D59&lt;=13669,INT((993.62*(D59-8652)/10000+1400)*(D59-8652)/10000),IF(D59&lt;=53665,INT((225.4*(D59-13669)/10000+2397)*(D59-13669)/10000+952.48),IF(D59&lt;=254446,INT(D59*0.42-8394.14),INT(D59*0.45-16027.52)))))*1.055</f>
        <v>15513.775</v>
      </c>
      <c r="E60" s="11">
        <f>D60+C60</f>
        <v>19774.919999999998</v>
      </c>
    </row>
    <row r="61" spans="2:6" x14ac:dyDescent="0.25">
      <c r="B61" s="7" t="s">
        <v>16</v>
      </c>
      <c r="C61" s="7"/>
      <c r="D61" s="7"/>
      <c r="E61" s="8">
        <f>$E$54</f>
        <v>19194.669999999998</v>
      </c>
    </row>
    <row r="62" spans="2:6" ht="15.75" thickBot="1" x14ac:dyDescent="0.3">
      <c r="B62" s="6" t="s">
        <v>17</v>
      </c>
      <c r="C62" s="12"/>
      <c r="D62" s="12"/>
      <c r="E62" s="15">
        <f>E61-E60</f>
        <v>-580.25</v>
      </c>
    </row>
    <row r="64" spans="2:6" x14ac:dyDescent="0.25">
      <c r="B64" s="10" t="s">
        <v>24</v>
      </c>
      <c r="C64" s="4">
        <v>2015</v>
      </c>
      <c r="D64" s="4">
        <v>2016</v>
      </c>
      <c r="E64" s="5" t="s">
        <v>1</v>
      </c>
      <c r="F64" s="5" t="s">
        <v>8</v>
      </c>
    </row>
    <row r="65" spans="2:6" x14ac:dyDescent="0.25">
      <c r="B65" s="2" t="s">
        <v>0</v>
      </c>
      <c r="C65" s="13">
        <f>$C$53</f>
        <v>30000</v>
      </c>
      <c r="D65" s="13">
        <f>E65-C65</f>
        <v>50000</v>
      </c>
      <c r="E65" s="3">
        <v>80000</v>
      </c>
      <c r="F65" s="16">
        <f>D65-C65</f>
        <v>20000</v>
      </c>
    </row>
    <row r="66" spans="2:6" x14ac:dyDescent="0.25">
      <c r="B66" s="2" t="s">
        <v>2</v>
      </c>
      <c r="C66" s="13">
        <v>5000</v>
      </c>
      <c r="D66" s="13">
        <f>C66*-1</f>
        <v>-5000</v>
      </c>
      <c r="E66" s="3">
        <f t="shared" ref="E66:E67" si="3">D66+C66</f>
        <v>0</v>
      </c>
    </row>
    <row r="67" spans="2:6" x14ac:dyDescent="0.25">
      <c r="B67" s="2" t="s">
        <v>3</v>
      </c>
      <c r="C67" s="13">
        <f>C66+C65</f>
        <v>35000</v>
      </c>
      <c r="D67" s="13">
        <f>D66+D65</f>
        <v>45000</v>
      </c>
      <c r="E67" s="3">
        <f t="shared" si="3"/>
        <v>80000</v>
      </c>
      <c r="F67" s="17">
        <f>D67-C67</f>
        <v>10000</v>
      </c>
    </row>
    <row r="68" spans="2:6" ht="15.75" thickBot="1" x14ac:dyDescent="0.3">
      <c r="B68" s="6" t="s">
        <v>10</v>
      </c>
      <c r="C68" s="14">
        <f>IF(C67&lt;=8354,0,IF(C67&lt;=13469,INT((974.58*(C67-8354)/10000+1400)*(C67-8354)/10000),IF(C67&lt;=52881,INT((228.74*(C67-13469)/10000+2397)*(C67-13469)/10000+971),IF(C67&lt;=250730,INT(C67*0.42-8239),INT(C67*0.45-15761)))))*1.055</f>
        <v>7587.5599999999995</v>
      </c>
      <c r="D68" s="14">
        <f>IF(D67&lt;=8652,0,IF(D67&lt;=13669,INT((993.62*(D67-8652)/10000+1400)*(D67-8652)/10000),IF(D67&lt;=53665,INT((225.4*(D67-13669)/10000+2397)*(D67-13669)/10000+952.48),IF(D67&lt;=254446,INT(D67*0.42-8394.14),INT(D67*0.45-16027.52)))))*1.055</f>
        <v>11262.125</v>
      </c>
      <c r="E68" s="11">
        <f>D68+C68</f>
        <v>18849.684999999998</v>
      </c>
    </row>
    <row r="69" spans="2:6" x14ac:dyDescent="0.25">
      <c r="B69" s="7" t="s">
        <v>16</v>
      </c>
      <c r="C69" s="7"/>
      <c r="D69" s="7"/>
      <c r="E69" s="8">
        <f>$E$54</f>
        <v>19194.669999999998</v>
      </c>
    </row>
    <row r="70" spans="2:6" ht="15.75" thickBot="1" x14ac:dyDescent="0.3">
      <c r="B70" s="6" t="s">
        <v>17</v>
      </c>
      <c r="C70" s="12"/>
      <c r="D70" s="12"/>
      <c r="E70" s="15">
        <f>E69-E68</f>
        <v>344.98500000000058</v>
      </c>
    </row>
    <row r="72" spans="2:6" x14ac:dyDescent="0.25">
      <c r="B72" s="10" t="s">
        <v>25</v>
      </c>
      <c r="C72" s="4">
        <v>2015</v>
      </c>
      <c r="D72" s="4">
        <v>2016</v>
      </c>
      <c r="E72" s="5" t="s">
        <v>1</v>
      </c>
      <c r="F72" s="5" t="s">
        <v>8</v>
      </c>
    </row>
    <row r="73" spans="2:6" x14ac:dyDescent="0.25">
      <c r="B73" s="2" t="s">
        <v>0</v>
      </c>
      <c r="C73" s="13">
        <f>$C$53</f>
        <v>30000</v>
      </c>
      <c r="D73" s="13">
        <f>E73-C73</f>
        <v>50000</v>
      </c>
      <c r="E73" s="3">
        <v>80000</v>
      </c>
      <c r="F73" s="16">
        <f>D73-C73</f>
        <v>20000</v>
      </c>
    </row>
    <row r="74" spans="2:6" x14ac:dyDescent="0.25">
      <c r="B74" s="2" t="s">
        <v>2</v>
      </c>
      <c r="C74" s="13">
        <v>10000</v>
      </c>
      <c r="D74" s="13">
        <f>C74*-1</f>
        <v>-10000</v>
      </c>
      <c r="E74" s="3">
        <f t="shared" ref="E74:E75" si="4">D74+C74</f>
        <v>0</v>
      </c>
    </row>
    <row r="75" spans="2:6" x14ac:dyDescent="0.25">
      <c r="B75" s="2" t="s">
        <v>3</v>
      </c>
      <c r="C75" s="13">
        <f>C74+C73</f>
        <v>40000</v>
      </c>
      <c r="D75" s="13">
        <f>D74+D73</f>
        <v>40000</v>
      </c>
      <c r="E75" s="3">
        <f t="shared" si="4"/>
        <v>80000</v>
      </c>
      <c r="F75" s="17">
        <f>D75-C75</f>
        <v>0</v>
      </c>
    </row>
    <row r="76" spans="2:6" ht="15.75" thickBot="1" x14ac:dyDescent="0.3">
      <c r="B76" s="6" t="s">
        <v>10</v>
      </c>
      <c r="C76" s="14">
        <f>IF(C75&lt;=8354,0,IF(C75&lt;=13469,INT((974.58*(C75-8354)/10000+1400)*(C75-8354)/10000),IF(C75&lt;=52881,INT((228.74*(C75-13469)/10000+2397)*(C75-13469)/10000+971),IF(C75&lt;=250730,INT(C75*0.42-8239),INT(C75*0.45-15761)))))*1.055</f>
        <v>9431.6999999999989</v>
      </c>
      <c r="D76" s="14">
        <f>IF(D75&lt;=8652,0,IF(D75&lt;=13669,INT((993.62*(D75-8652)/10000+1400)*(D75-8652)/10000),IF(D75&lt;=53665,INT((225.4*(D75-13669)/10000+2397)*(D75-13669)/10000+952.48),IF(D75&lt;=254446,INT(D75*0.42-8394.14),INT(D75*0.45-16027.52)))))*1.055</f>
        <v>9311.43</v>
      </c>
      <c r="E76" s="11">
        <f>D76+C76</f>
        <v>18743.129999999997</v>
      </c>
    </row>
    <row r="77" spans="2:6" x14ac:dyDescent="0.25">
      <c r="B77" s="7" t="s">
        <v>16</v>
      </c>
      <c r="C77" s="7"/>
      <c r="D77" s="7"/>
      <c r="E77" s="8">
        <f>$E$54</f>
        <v>19194.669999999998</v>
      </c>
    </row>
    <row r="78" spans="2:6" ht="15.75" thickBot="1" x14ac:dyDescent="0.3">
      <c r="B78" s="6" t="s">
        <v>17</v>
      </c>
      <c r="C78" s="12"/>
      <c r="D78" s="12"/>
      <c r="E78" s="15">
        <f>E77-E76</f>
        <v>451.54000000000087</v>
      </c>
    </row>
  </sheetData>
  <mergeCells count="3">
    <mergeCell ref="B2:F2"/>
    <mergeCell ref="B27:F27"/>
    <mergeCell ref="B50:F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Lies mich!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2016-01-26T14:06:03Z</dcterms:modified>
</cp:coreProperties>
</file>